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чта\НА САЙТ\"/>
    </mc:Choice>
  </mc:AlternateContent>
  <bookViews>
    <workbookView xWindow="0" yWindow="0" windowWidth="16383" windowHeight="8192" tabRatio="500"/>
  </bookViews>
  <sheets>
    <sheet name="расходы" sheetId="1" r:id="rId1"/>
    <sheet name="доходы" sheetId="2" r:id="rId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5" i="2" l="1"/>
  <c r="D46" i="1" l="1"/>
  <c r="C46" i="1"/>
  <c r="E47" i="1"/>
  <c r="E30" i="2" l="1"/>
  <c r="E31" i="2"/>
  <c r="E29" i="2"/>
  <c r="C9" i="2" l="1"/>
  <c r="D9" i="2"/>
  <c r="C49" i="1" l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1" i="1" l="1"/>
  <c r="E13" i="1"/>
  <c r="D19" i="1" l="1"/>
  <c r="E44" i="1" l="1"/>
  <c r="D40" i="1"/>
  <c r="D49" i="1" l="1"/>
  <c r="D38" i="1"/>
  <c r="D32" i="1"/>
  <c r="D22" i="1"/>
  <c r="D17" i="1"/>
  <c r="E9" i="1"/>
  <c r="D24" i="2"/>
  <c r="C25" i="2"/>
  <c r="C24" i="2" s="1"/>
  <c r="D51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50" i="1"/>
  <c r="E48" i="1"/>
  <c r="E45" i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2" i="1" l="1"/>
  <c r="E27" i="1"/>
  <c r="E40" i="1"/>
  <c r="E46" i="1"/>
  <c r="E38" i="1"/>
  <c r="E17" i="1"/>
  <c r="E22" i="1"/>
  <c r="E49" i="1"/>
  <c r="E19" i="1"/>
  <c r="E32" i="1"/>
  <c r="E9" i="2"/>
  <c r="D32" i="2"/>
  <c r="E32" i="2" s="1"/>
  <c r="E51" i="1" l="1"/>
</calcChain>
</file>

<file path=xl/sharedStrings.xml><?xml version="1.0" encoding="utf-8"?>
<sst xmlns="http://schemas.openxmlformats.org/spreadsheetml/2006/main" count="151" uniqueCount="140">
  <si>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</si>
  <si>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</si>
  <si>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</si>
  <si>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</si>
  <si>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</si>
  <si>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</si>
  <si>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</si>
  <si>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</si>
  <si>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</si>
  <si>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</si>
  <si>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</si>
  <si>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</si>
  <si>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</si>
  <si>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</si>
  <si>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</si>
  <si>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</si>
  <si>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</si>
  <si>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</si>
  <si>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</si>
  <si>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</si>
  <si>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</si>
  <si>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</si>
  <si>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</si>
  <si>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</si>
  <si>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</si>
  <si>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</si>
  <si>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</si>
  <si>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</si>
  <si>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</si>
  <si>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</si>
  <si>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</si>
  <si>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</si>
  <si>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</si>
  <si>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</si>
  <si>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</si>
  <si>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</si>
  <si>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</si>
  <si>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</si>
  <si>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</si>
  <si>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</si>
  <si>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</si>
  <si>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</si>
  <si>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</si>
  <si>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</si>
  <si>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</si>
  <si>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</si>
  <si>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</si>
  <si>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</si>
  <si>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</si>
  <si>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</si>
  <si>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</si>
  <si>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</si>
  <si>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</si>
  <si>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</si>
  <si>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</si>
  <si>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</si>
  <si>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</si>
  <si>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</si>
  <si>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</si>
  <si>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</si>
  <si>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</si>
  <si>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</si>
  <si>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</si>
  <si>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</si>
  <si>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</si>
  <si>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</si>
  <si>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</si>
  <si>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</si>
  <si>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</si>
  <si>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</si>
  <si>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</si>
  <si>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</si>
  <si>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</si>
  <si>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</si>
  <si>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</si>
  <si>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</si>
  <si>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</si>
  <si>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</si>
  <si>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</si>
  <si>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</si>
  <si>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</si>
  <si>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</si>
  <si>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</si>
  <si>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</si>
  <si>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</si>
  <si>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</si>
  <si>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</si>
  <si>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</si>
  <si>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</si>
  <si>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</si>
  <si>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</si>
  <si>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</si>
  <si>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</si>
  <si>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</si>
  <si>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</si>
  <si>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</si>
  <si>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</si>
  <si>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</si>
  <si>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</si>
  <si>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</si>
  <si>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</si>
  <si>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</si>
  <si>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</si>
  <si>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</si>
  <si>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</si>
  <si>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</si>
  <si>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</si>
  <si>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</si>
  <si>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</si>
  <si>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</si>
  <si>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</si>
  <si>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</si>
  <si>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</si>
  <si>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</si>
  <si>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</si>
  <si>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</si>
  <si>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</si>
  <si>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</si>
  <si>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</si>
  <si>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</si>
  <si>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</si>
  <si>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</si>
  <si>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</si>
  <si>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</si>
  <si>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</si>
  <si>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</si>
  <si>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</si>
  <si>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</si>
  <si>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</si>
  <si>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</si>
  <si>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</si>
  <si>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</si>
  <si>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</si>
  <si>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</si>
  <si>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</si>
  <si>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05 05</t>
  </si>
  <si>
    <t>Невыясненые поступления</t>
  </si>
  <si>
    <t>1 17 00000</t>
  </si>
  <si>
    <t>Физическая культура</t>
  </si>
  <si>
    <t>на 01.07.2023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</si>
</sst>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abSelected="1" zoomScaleNormal="100" workbookViewId="0">
      <selection sqref="A1:E1"/>
    </sheetView>
  </sheetViews>
  <sheetFormatPr defaultColWidth="9.125" defaultRowHeight="13.6" x14ac:dyDescent="0.25"/>
  <cols>
    <col min="1" max="1" width="61.125" style="1" customWidth="1"/>
    <col min="2" max="2" width="13" style="1" customWidth="1"/>
    <col min="3" max="3" width="15" style="1" customWidth="1"/>
    <col min="4" max="4" width="14.75" style="1" customWidth="1"/>
    <col min="5" max="5" width="11.25" style="1" customWidth="1"/>
    <col min="6" max="6" width="2.75" style="1" customWidth="1"/>
    <col min="7" max="7" width="4.875" style="1" customWidth="1"/>
    <col min="8" max="1021" width="9.125" style="1"/>
    <col min="1022" max="1024" width="11.625" customWidth="1"/>
  </cols>
  <sheetData>
    <row r="1" spans="1:1024" ht="43.5" customHeight="1" x14ac:dyDescent="0.25">
      <c r="A1" s="41"/>
      <c r="B1" s="41"/>
      <c r="C1" s="41"/>
      <c r="D1" s="41"/>
      <c r="E1" s="41"/>
    </row>
    <row r="2" spans="1:1024" ht="15.8" customHeight="1" x14ac:dyDescent="0.25">
      <c r="A2" s="40" t="s">
        <v>0</v>
      </c>
      <c r="B2" s="40"/>
      <c r="C2" s="40"/>
      <c r="D2" s="40"/>
      <c r="E2" s="40"/>
    </row>
    <row r="3" spans="1:1024" ht="15.8" customHeight="1" x14ac:dyDescent="0.25">
      <c r="A3" s="40"/>
      <c r="B3" s="40"/>
      <c r="C3" s="40"/>
      <c r="D3" s="40"/>
      <c r="E3" s="3"/>
    </row>
    <row r="4" spans="1:1024" ht="15.8" customHeight="1" x14ac:dyDescent="0.25">
      <c r="A4" s="40" t="s">
        <v>139</v>
      </c>
      <c r="B4" s="40"/>
      <c r="C4" s="40"/>
      <c r="D4" s="40"/>
      <c r="E4" s="3"/>
    </row>
    <row r="5" spans="1:1024" ht="3.75" customHeight="1" x14ac:dyDescent="0.25"/>
    <row r="6" spans="1:1024" x14ac:dyDescent="0.25">
      <c r="A6" s="4"/>
      <c r="B6" s="4"/>
      <c r="E6" s="1" t="s">
        <v>1</v>
      </c>
    </row>
    <row r="7" spans="1:1024" ht="116.35" customHeight="1" x14ac:dyDescent="0.25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5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350000000000001" customHeight="1" x14ac:dyDescent="0.25">
      <c r="A9" s="9" t="s">
        <v>7</v>
      </c>
      <c r="B9" s="10" t="s">
        <v>8</v>
      </c>
      <c r="C9" s="34">
        <f>C10+C11+C12+C13+C14+C15+C16</f>
        <v>81348.800000000003</v>
      </c>
      <c r="D9" s="34">
        <f>D10+D11+D12+D13+D14+D15+D16</f>
        <v>30992.379999999997</v>
      </c>
      <c r="E9" s="11">
        <f>D9/C9*100</f>
        <v>38.098140353637667</v>
      </c>
    </row>
    <row r="10" spans="1:1024" ht="27.2" x14ac:dyDescent="0.25">
      <c r="A10" s="12" t="s">
        <v>9</v>
      </c>
      <c r="B10" s="13" t="s">
        <v>10</v>
      </c>
      <c r="C10" s="35">
        <v>3160.8</v>
      </c>
      <c r="D10" s="35">
        <v>1437.77</v>
      </c>
      <c r="E10" s="14">
        <f>D10/C10*100</f>
        <v>45.487534801316123</v>
      </c>
    </row>
    <row r="11" spans="1:1024" ht="40.75" x14ac:dyDescent="0.25">
      <c r="A11" s="15" t="s">
        <v>11</v>
      </c>
      <c r="B11" s="16" t="s">
        <v>12</v>
      </c>
      <c r="C11" s="35">
        <v>2028.3</v>
      </c>
      <c r="D11" s="35">
        <v>770.95</v>
      </c>
      <c r="E11" s="14">
        <f>D11/C11*100</f>
        <v>38.009663264803038</v>
      </c>
    </row>
    <row r="12" spans="1:1024" ht="40.75" x14ac:dyDescent="0.25">
      <c r="A12" s="17" t="s">
        <v>13</v>
      </c>
      <c r="B12" s="18" t="s">
        <v>14</v>
      </c>
      <c r="C12" s="35">
        <v>29175.8</v>
      </c>
      <c r="D12" s="35">
        <v>10983.91</v>
      </c>
      <c r="E12" s="14">
        <f>D12/C12*100</f>
        <v>37.647331007204606</v>
      </c>
    </row>
    <row r="13" spans="1:1024" x14ac:dyDescent="0.25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7.2" x14ac:dyDescent="0.25">
      <c r="A14" s="15" t="s">
        <v>18</v>
      </c>
      <c r="B14" s="16" t="s">
        <v>19</v>
      </c>
      <c r="C14" s="35">
        <v>13111.8</v>
      </c>
      <c r="D14" s="35">
        <v>5867.62</v>
      </c>
      <c r="E14" s="14">
        <f t="shared" ref="E14:E51" si="0">D14/C14*100</f>
        <v>44.750682591253685</v>
      </c>
    </row>
    <row r="15" spans="1:1024" x14ac:dyDescent="0.25">
      <c r="A15" s="17" t="s">
        <v>20</v>
      </c>
      <c r="B15" s="19" t="s">
        <v>21</v>
      </c>
      <c r="C15" s="35">
        <v>3478.1</v>
      </c>
      <c r="D15" s="35">
        <v>0</v>
      </c>
      <c r="E15" s="14">
        <f t="shared" si="0"/>
        <v>0</v>
      </c>
    </row>
    <row r="16" spans="1:1024" x14ac:dyDescent="0.25">
      <c r="A16" s="17" t="s">
        <v>22</v>
      </c>
      <c r="B16" s="19" t="s">
        <v>23</v>
      </c>
      <c r="C16" s="35">
        <v>30392.7</v>
      </c>
      <c r="D16" s="35">
        <v>11932.13</v>
      </c>
      <c r="E16" s="14">
        <f t="shared" si="0"/>
        <v>39.25985516258838</v>
      </c>
    </row>
    <row r="17" spans="1:5" ht="20.25" customHeight="1" x14ac:dyDescent="0.25">
      <c r="A17" s="20" t="s">
        <v>24</v>
      </c>
      <c r="B17" s="21" t="s">
        <v>25</v>
      </c>
      <c r="C17" s="34">
        <f>C18</f>
        <v>336.4</v>
      </c>
      <c r="D17" s="34">
        <f>D18</f>
        <v>140.5</v>
      </c>
      <c r="E17" s="11">
        <f t="shared" si="0"/>
        <v>41.765755053507732</v>
      </c>
    </row>
    <row r="18" spans="1:5" x14ac:dyDescent="0.25">
      <c r="A18" s="17" t="s">
        <v>26</v>
      </c>
      <c r="B18" s="19" t="s">
        <v>27</v>
      </c>
      <c r="C18" s="36">
        <v>336.4</v>
      </c>
      <c r="D18" s="35">
        <v>140.5</v>
      </c>
      <c r="E18" s="14">
        <f t="shared" si="0"/>
        <v>41.765755053507732</v>
      </c>
    </row>
    <row r="19" spans="1:5" ht="29.25" customHeight="1" x14ac:dyDescent="0.25">
      <c r="A19" s="20" t="s">
        <v>28</v>
      </c>
      <c r="B19" s="21" t="s">
        <v>29</v>
      </c>
      <c r="C19" s="37">
        <f>C20+C21</f>
        <v>7801.6</v>
      </c>
      <c r="D19" s="37">
        <f>D20+D21</f>
        <v>3692.13</v>
      </c>
      <c r="E19" s="11">
        <f t="shared" si="0"/>
        <v>47.325292247744052</v>
      </c>
    </row>
    <row r="20" spans="1:5" x14ac:dyDescent="0.25">
      <c r="A20" s="17" t="s">
        <v>30</v>
      </c>
      <c r="B20" s="19" t="s">
        <v>31</v>
      </c>
      <c r="C20" s="36">
        <v>7711.3</v>
      </c>
      <c r="D20" s="35">
        <v>3692.13</v>
      </c>
      <c r="E20" s="14">
        <f t="shared" si="0"/>
        <v>47.879475574805802</v>
      </c>
    </row>
    <row r="21" spans="1:5" ht="27.2" x14ac:dyDescent="0.25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" customHeight="1" x14ac:dyDescent="0.25">
      <c r="A22" s="20" t="s">
        <v>34</v>
      </c>
      <c r="B22" s="21" t="s">
        <v>35</v>
      </c>
      <c r="C22" s="37">
        <f>C23+C24+C25+C26</f>
        <v>44828.3</v>
      </c>
      <c r="D22" s="37">
        <f>+D23+D24+D25+D26</f>
        <v>5163.7700000000004</v>
      </c>
      <c r="E22" s="11">
        <f t="shared" si="0"/>
        <v>11.518995812912825</v>
      </c>
    </row>
    <row r="23" spans="1:5" x14ac:dyDescent="0.25">
      <c r="A23" s="17" t="s">
        <v>36</v>
      </c>
      <c r="B23" s="19" t="s">
        <v>37</v>
      </c>
      <c r="C23" s="36">
        <v>191.1</v>
      </c>
      <c r="D23" s="36">
        <v>105.25</v>
      </c>
      <c r="E23" s="14">
        <f t="shared" si="0"/>
        <v>55.075876504447926</v>
      </c>
    </row>
    <row r="24" spans="1:5" x14ac:dyDescent="0.25">
      <c r="A24" s="17" t="s">
        <v>38</v>
      </c>
      <c r="B24" s="19" t="s">
        <v>39</v>
      </c>
      <c r="C24" s="36">
        <v>88</v>
      </c>
      <c r="D24" s="36">
        <v>29.58</v>
      </c>
      <c r="E24" s="14">
        <f t="shared" si="0"/>
        <v>33.61363636363636</v>
      </c>
    </row>
    <row r="25" spans="1:5" x14ac:dyDescent="0.25">
      <c r="A25" s="17" t="s">
        <v>40</v>
      </c>
      <c r="B25" s="19" t="s">
        <v>41</v>
      </c>
      <c r="C25" s="36">
        <v>41853.300000000003</v>
      </c>
      <c r="D25" s="35">
        <v>4926.09</v>
      </c>
      <c r="E25" s="14">
        <f t="shared" si="0"/>
        <v>11.769896280580024</v>
      </c>
    </row>
    <row r="26" spans="1:5" x14ac:dyDescent="0.25">
      <c r="A26" s="17" t="s">
        <v>42</v>
      </c>
      <c r="B26" s="19" t="s">
        <v>43</v>
      </c>
      <c r="C26" s="36">
        <v>2695.9</v>
      </c>
      <c r="D26" s="35">
        <v>102.85</v>
      </c>
      <c r="E26" s="14">
        <f t="shared" si="0"/>
        <v>3.815052487110056</v>
      </c>
    </row>
    <row r="27" spans="1:5" ht="18" customHeight="1" x14ac:dyDescent="0.25">
      <c r="A27" s="20" t="s">
        <v>44</v>
      </c>
      <c r="B27" s="21" t="s">
        <v>45</v>
      </c>
      <c r="C27" s="37">
        <f>C28+C29+C30+C31</f>
        <v>318893.40000000002</v>
      </c>
      <c r="D27" s="37">
        <f>D28+D29+D30+D31</f>
        <v>9125.3100000000013</v>
      </c>
      <c r="E27" s="37">
        <f t="shared" ref="E27" si="1">E28+E29+E30</f>
        <v>36.431707872869346</v>
      </c>
    </row>
    <row r="28" spans="1:5" x14ac:dyDescent="0.25">
      <c r="A28" s="17" t="s">
        <v>46</v>
      </c>
      <c r="B28" s="19" t="s">
        <v>47</v>
      </c>
      <c r="C28" s="36">
        <v>18555.2</v>
      </c>
      <c r="D28" s="35">
        <v>5864.22</v>
      </c>
      <c r="E28" s="14">
        <f t="shared" si="0"/>
        <v>31.604186427524361</v>
      </c>
    </row>
    <row r="29" spans="1:5" x14ac:dyDescent="0.25">
      <c r="A29" s="17" t="s">
        <v>48</v>
      </c>
      <c r="B29" s="19" t="s">
        <v>49</v>
      </c>
      <c r="C29" s="36">
        <v>241928.1</v>
      </c>
      <c r="D29" s="35">
        <v>662.06</v>
      </c>
      <c r="E29" s="14">
        <f t="shared" si="0"/>
        <v>0.27365981876433532</v>
      </c>
    </row>
    <row r="30" spans="1:5" x14ac:dyDescent="0.25">
      <c r="A30" s="15" t="s">
        <v>50</v>
      </c>
      <c r="B30" s="19" t="s">
        <v>51</v>
      </c>
      <c r="C30" s="36">
        <v>57073.1</v>
      </c>
      <c r="D30" s="35">
        <v>2599.0300000000002</v>
      </c>
      <c r="E30" s="14">
        <f t="shared" si="0"/>
        <v>4.5538616265806482</v>
      </c>
    </row>
    <row r="31" spans="1:5" x14ac:dyDescent="0.25">
      <c r="A31" s="15"/>
      <c r="B31" s="19" t="s">
        <v>135</v>
      </c>
      <c r="C31" s="36">
        <v>1337</v>
      </c>
      <c r="D31" s="35">
        <v>0</v>
      </c>
      <c r="E31" s="14">
        <f t="shared" si="0"/>
        <v>0</v>
      </c>
    </row>
    <row r="32" spans="1:5" ht="18.7" customHeight="1" x14ac:dyDescent="0.25">
      <c r="A32" s="22" t="s">
        <v>52</v>
      </c>
      <c r="B32" s="23" t="s">
        <v>53</v>
      </c>
      <c r="C32" s="34">
        <f>C33+C34+C35+C36+C37</f>
        <v>350028.37</v>
      </c>
      <c r="D32" s="34">
        <f>D33+D34+D35+D36+D37</f>
        <v>186418.65</v>
      </c>
      <c r="E32" s="11">
        <f t="shared" si="0"/>
        <v>53.258154474735861</v>
      </c>
    </row>
    <row r="33" spans="1:8" x14ac:dyDescent="0.25">
      <c r="A33" s="17" t="s">
        <v>54</v>
      </c>
      <c r="B33" s="16" t="s">
        <v>55</v>
      </c>
      <c r="C33" s="35">
        <v>139139.9</v>
      </c>
      <c r="D33" s="35">
        <v>72297.7</v>
      </c>
      <c r="E33" s="14">
        <f t="shared" si="0"/>
        <v>51.960436941524321</v>
      </c>
    </row>
    <row r="34" spans="1:8" x14ac:dyDescent="0.25">
      <c r="A34" s="17" t="s">
        <v>56</v>
      </c>
      <c r="B34" s="16" t="s">
        <v>57</v>
      </c>
      <c r="C34" s="35">
        <v>150325.20000000001</v>
      </c>
      <c r="D34" s="35">
        <v>82404.429999999993</v>
      </c>
      <c r="E34" s="14">
        <f t="shared" si="0"/>
        <v>54.817442451431951</v>
      </c>
      <c r="H34" s="24"/>
    </row>
    <row r="35" spans="1:8" x14ac:dyDescent="0.25">
      <c r="A35" s="17" t="s">
        <v>58</v>
      </c>
      <c r="B35" s="16" t="s">
        <v>59</v>
      </c>
      <c r="C35" s="35">
        <v>50285.07</v>
      </c>
      <c r="D35" s="35">
        <v>27224.3</v>
      </c>
      <c r="E35" s="14">
        <f t="shared" si="0"/>
        <v>54.139926622355304</v>
      </c>
      <c r="H35" s="24"/>
    </row>
    <row r="36" spans="1:8" x14ac:dyDescent="0.25">
      <c r="A36" s="17" t="s">
        <v>60</v>
      </c>
      <c r="B36" s="16" t="s">
        <v>61</v>
      </c>
      <c r="C36" s="35">
        <v>1924.9</v>
      </c>
      <c r="D36" s="35">
        <v>1842.13</v>
      </c>
      <c r="E36" s="14">
        <f t="shared" si="0"/>
        <v>95.700036365525492</v>
      </c>
    </row>
    <row r="37" spans="1:8" x14ac:dyDescent="0.25">
      <c r="A37" s="17" t="s">
        <v>62</v>
      </c>
      <c r="B37" s="16" t="s">
        <v>63</v>
      </c>
      <c r="C37" s="35">
        <v>8353.2999999999993</v>
      </c>
      <c r="D37" s="35">
        <v>2650.09</v>
      </c>
      <c r="E37" s="14">
        <f t="shared" si="0"/>
        <v>31.725066740090746</v>
      </c>
    </row>
    <row r="38" spans="1:8" ht="18.7" customHeight="1" x14ac:dyDescent="0.25">
      <c r="A38" s="20" t="s">
        <v>64</v>
      </c>
      <c r="B38" s="23" t="s">
        <v>65</v>
      </c>
      <c r="C38" s="34">
        <f>C39</f>
        <v>34936</v>
      </c>
      <c r="D38" s="34">
        <f>D39</f>
        <v>18816.580000000002</v>
      </c>
      <c r="E38" s="11">
        <f t="shared" si="0"/>
        <v>53.860144263796663</v>
      </c>
    </row>
    <row r="39" spans="1:8" x14ac:dyDescent="0.25">
      <c r="A39" s="17" t="s">
        <v>66</v>
      </c>
      <c r="B39" s="16" t="s">
        <v>67</v>
      </c>
      <c r="C39" s="35">
        <v>34936</v>
      </c>
      <c r="D39" s="35">
        <v>18816.580000000002</v>
      </c>
      <c r="E39" s="14">
        <f t="shared" si="0"/>
        <v>53.860144263796663</v>
      </c>
    </row>
    <row r="40" spans="1:8" ht="18.7" customHeight="1" x14ac:dyDescent="0.25">
      <c r="A40" s="22" t="s">
        <v>68</v>
      </c>
      <c r="B40" s="23" t="s">
        <v>69</v>
      </c>
      <c r="C40" s="34">
        <f>C41</f>
        <v>356.4</v>
      </c>
      <c r="D40" s="34">
        <f>D41</f>
        <v>345.37</v>
      </c>
      <c r="E40" s="11">
        <f t="shared" si="0"/>
        <v>96.905162738496074</v>
      </c>
    </row>
    <row r="41" spans="1:8" x14ac:dyDescent="0.25">
      <c r="A41" s="17" t="s">
        <v>70</v>
      </c>
      <c r="B41" s="25" t="s">
        <v>71</v>
      </c>
      <c r="C41" s="38">
        <v>356.4</v>
      </c>
      <c r="D41" s="35">
        <v>345.37</v>
      </c>
      <c r="E41" s="14">
        <f t="shared" si="0"/>
        <v>96.905162738496074</v>
      </c>
    </row>
    <row r="42" spans="1:8" ht="18" customHeight="1" x14ac:dyDescent="0.25">
      <c r="A42" s="20" t="s">
        <v>72</v>
      </c>
      <c r="B42" s="23" t="s">
        <v>73</v>
      </c>
      <c r="C42" s="34">
        <f>C43+C44+C45</f>
        <v>24786.100000000002</v>
      </c>
      <c r="D42" s="34">
        <f t="shared" ref="D42:E42" si="2">D43+D44+D45</f>
        <v>16525.91</v>
      </c>
      <c r="E42" s="34">
        <f t="shared" si="2"/>
        <v>151.43743177608505</v>
      </c>
    </row>
    <row r="43" spans="1:8" x14ac:dyDescent="0.25">
      <c r="A43" s="17" t="s">
        <v>74</v>
      </c>
      <c r="B43" s="16" t="s">
        <v>75</v>
      </c>
      <c r="C43" s="35">
        <v>2134.1999999999998</v>
      </c>
      <c r="D43" s="35">
        <v>1026.68</v>
      </c>
      <c r="E43" s="14">
        <f t="shared" si="0"/>
        <v>48.106081904226414</v>
      </c>
    </row>
    <row r="44" spans="1:8" x14ac:dyDescent="0.25">
      <c r="A44" s="17" t="s">
        <v>76</v>
      </c>
      <c r="B44" s="16" t="s">
        <v>77</v>
      </c>
      <c r="C44" s="35">
        <v>21327.4</v>
      </c>
      <c r="D44" s="35">
        <v>15066.27</v>
      </c>
      <c r="E44" s="14">
        <f t="shared" si="0"/>
        <v>70.642788150454336</v>
      </c>
    </row>
    <row r="45" spans="1:8" ht="12.1" customHeight="1" x14ac:dyDescent="0.25">
      <c r="A45" s="17" t="s">
        <v>78</v>
      </c>
      <c r="B45" s="16" t="s">
        <v>79</v>
      </c>
      <c r="C45" s="35">
        <v>1324.5</v>
      </c>
      <c r="D45" s="35">
        <v>432.96</v>
      </c>
      <c r="E45" s="14">
        <f t="shared" si="0"/>
        <v>32.688561721404305</v>
      </c>
    </row>
    <row r="46" spans="1:8" ht="19.55" customHeight="1" x14ac:dyDescent="0.25">
      <c r="A46" s="20" t="s">
        <v>80</v>
      </c>
      <c r="B46" s="23" t="s">
        <v>81</v>
      </c>
      <c r="C46" s="34">
        <f>C47+C48</f>
        <v>23561.200000000001</v>
      </c>
      <c r="D46" s="34">
        <f>D47+D48</f>
        <v>13334.38</v>
      </c>
      <c r="E46" s="11">
        <f t="shared" si="0"/>
        <v>56.594655620257029</v>
      </c>
    </row>
    <row r="47" spans="1:8" ht="18.7" customHeight="1" x14ac:dyDescent="0.25">
      <c r="A47" s="17" t="s">
        <v>138</v>
      </c>
      <c r="B47" s="16">
        <v>1101</v>
      </c>
      <c r="C47" s="35">
        <v>22015.7</v>
      </c>
      <c r="D47" s="35">
        <v>11788.88</v>
      </c>
      <c r="E47" s="14">
        <f t="shared" si="0"/>
        <v>53.547604663944362</v>
      </c>
    </row>
    <row r="48" spans="1:8" x14ac:dyDescent="0.25">
      <c r="A48" s="17" t="s">
        <v>82</v>
      </c>
      <c r="B48" s="16" t="s">
        <v>83</v>
      </c>
      <c r="C48" s="35">
        <v>1545.5</v>
      </c>
      <c r="D48" s="35">
        <v>1545.5</v>
      </c>
      <c r="E48" s="14">
        <f t="shared" si="0"/>
        <v>100</v>
      </c>
    </row>
    <row r="49" spans="1:1024" x14ac:dyDescent="0.25">
      <c r="A49" s="20" t="s">
        <v>84</v>
      </c>
      <c r="B49" s="23" t="s">
        <v>85</v>
      </c>
      <c r="C49" s="34">
        <f>C50</f>
        <v>300</v>
      </c>
      <c r="D49" s="34">
        <f>D50</f>
        <v>105.1</v>
      </c>
      <c r="E49" s="11">
        <f t="shared" si="0"/>
        <v>35.033333333333331</v>
      </c>
    </row>
    <row r="50" spans="1:1024" x14ac:dyDescent="0.25">
      <c r="A50" s="17" t="s">
        <v>86</v>
      </c>
      <c r="B50" s="16" t="s">
        <v>87</v>
      </c>
      <c r="C50" s="35">
        <v>300</v>
      </c>
      <c r="D50" s="35">
        <v>105.1</v>
      </c>
      <c r="E50" s="14">
        <f t="shared" si="0"/>
        <v>35.033333333333331</v>
      </c>
    </row>
    <row r="51" spans="1:1024" ht="18" customHeight="1" x14ac:dyDescent="0.25">
      <c r="A51" s="22" t="s">
        <v>88</v>
      </c>
      <c r="B51" s="23"/>
      <c r="C51" s="34">
        <f>C9+C17+C19+C22+C27+C32+C38+C40+C42+C46+C49</f>
        <v>887176.57</v>
      </c>
      <c r="D51" s="34">
        <f>D9+D17+D19+D22+D27+D32+D38+D40+D42+D46+D49</f>
        <v>284660.07999999996</v>
      </c>
      <c r="E51" s="11">
        <f t="shared" si="0"/>
        <v>32.086068278381155</v>
      </c>
    </row>
    <row r="52" spans="1:1024" ht="4.5999999999999996" customHeight="1" x14ac:dyDescent="0.25">
      <c r="A52" s="26"/>
      <c r="B52" s="27"/>
      <c r="C52" s="28"/>
      <c r="D52" s="28"/>
      <c r="E52" s="29"/>
    </row>
    <row r="53" spans="1:1024" s="30" customFormat="1" ht="15.65" x14ac:dyDescent="0.25">
      <c r="AMH53"/>
      <c r="AMI53"/>
      <c r="AMJ53"/>
    </row>
  </sheetData>
  <mergeCells count="4">
    <mergeCell ref="A2:E2"/>
    <mergeCell ref="A3:D3"/>
    <mergeCell ref="A4:D4"/>
    <mergeCell ref="A1:E1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opLeftCell="A7" zoomScaleNormal="100" workbookViewId="0">
      <selection activeCell="K14" sqref="K14"/>
    </sheetView>
  </sheetViews>
  <sheetFormatPr defaultColWidth="9.125" defaultRowHeight="13.6" x14ac:dyDescent="0.25"/>
  <cols>
    <col min="1" max="1" width="61.125" style="1" customWidth="1"/>
    <col min="2" max="2" width="13" style="1" customWidth="1"/>
    <col min="3" max="3" width="15" style="1" customWidth="1"/>
    <col min="4" max="4" width="14.75" style="1" customWidth="1"/>
    <col min="5" max="5" width="11.25" style="1" customWidth="1"/>
    <col min="6" max="6" width="2.75" style="1" customWidth="1"/>
    <col min="7" max="7" width="4.875" style="1" customWidth="1"/>
    <col min="8" max="1021" width="9.125" style="1"/>
    <col min="1022" max="1024" width="11.625" customWidth="1"/>
  </cols>
  <sheetData>
    <row r="1" spans="1:1024" ht="15.8" customHeight="1" x14ac:dyDescent="0.25">
      <c r="A1" s="2"/>
      <c r="B1" s="42"/>
      <c r="C1" s="42"/>
      <c r="D1" s="42"/>
      <c r="E1" s="42"/>
    </row>
    <row r="2" spans="1:1024" ht="15.8" customHeight="1" x14ac:dyDescent="0.25">
      <c r="A2" s="40" t="s">
        <v>89</v>
      </c>
      <c r="B2" s="40"/>
      <c r="C2" s="40"/>
      <c r="D2" s="40"/>
      <c r="E2" s="40"/>
    </row>
    <row r="3" spans="1:1024" ht="15.8" customHeight="1" x14ac:dyDescent="0.25">
      <c r="A3" s="40"/>
      <c r="B3" s="40"/>
      <c r="C3" s="40"/>
      <c r="D3" s="40"/>
      <c r="E3" s="3"/>
    </row>
    <row r="4" spans="1:1024" ht="15.8" customHeight="1" x14ac:dyDescent="0.25">
      <c r="A4" s="40" t="s">
        <v>139</v>
      </c>
      <c r="B4" s="40"/>
      <c r="C4" s="40"/>
      <c r="D4" s="40"/>
      <c r="E4" s="3"/>
    </row>
    <row r="5" spans="1:1024" ht="3.75" customHeight="1" x14ac:dyDescent="0.25"/>
    <row r="6" spans="1:1024" x14ac:dyDescent="0.25">
      <c r="A6" s="4"/>
      <c r="B6" s="4"/>
      <c r="E6" s="1" t="s">
        <v>1</v>
      </c>
    </row>
    <row r="7" spans="1:1024" ht="116.35" customHeight="1" x14ac:dyDescent="0.25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5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5">
      <c r="A9" s="9" t="s">
        <v>90</v>
      </c>
      <c r="B9" s="10" t="s">
        <v>91</v>
      </c>
      <c r="C9" s="34">
        <f>C10+C11+C12+C13+C14+C15+C16+C17+C18+C19+C20+C21+C22+C23</f>
        <v>214315.38</v>
      </c>
      <c r="D9" s="34">
        <f>D10+D11+D12+D13+D14+D15+D16+D17+D18+D19+D20+D21+D22+D23</f>
        <v>93612.36</v>
      </c>
      <c r="E9" s="11">
        <f t="shared" ref="E9:E20" si="0">D9/C9*100</f>
        <v>43.679720979427607</v>
      </c>
    </row>
    <row r="10" spans="1:1024" x14ac:dyDescent="0.25">
      <c r="A10" s="12" t="s">
        <v>92</v>
      </c>
      <c r="B10" s="13" t="s">
        <v>93</v>
      </c>
      <c r="C10" s="35">
        <v>193120</v>
      </c>
      <c r="D10" s="35">
        <v>82469.899999999994</v>
      </c>
      <c r="E10" s="14">
        <f t="shared" si="0"/>
        <v>42.703966445733222</v>
      </c>
    </row>
    <row r="11" spans="1:1024" ht="27.2" x14ac:dyDescent="0.25">
      <c r="A11" s="15" t="s">
        <v>94</v>
      </c>
      <c r="B11" s="16" t="s">
        <v>95</v>
      </c>
      <c r="C11" s="35">
        <v>1535.23</v>
      </c>
      <c r="D11" s="35">
        <v>836.61</v>
      </c>
      <c r="E11" s="14">
        <f t="shared" si="0"/>
        <v>54.494114888322919</v>
      </c>
    </row>
    <row r="12" spans="1:1024" ht="27.2" x14ac:dyDescent="0.25">
      <c r="A12" s="17" t="s">
        <v>96</v>
      </c>
      <c r="B12" s="18" t="s">
        <v>97</v>
      </c>
      <c r="C12" s="35">
        <v>2538</v>
      </c>
      <c r="D12" s="35">
        <v>1448.85</v>
      </c>
      <c r="E12" s="14">
        <f t="shared" si="0"/>
        <v>57.086288416075647</v>
      </c>
    </row>
    <row r="13" spans="1:1024" x14ac:dyDescent="0.25">
      <c r="A13" s="17" t="s">
        <v>98</v>
      </c>
      <c r="B13" s="18" t="s">
        <v>99</v>
      </c>
      <c r="C13" s="35">
        <v>0</v>
      </c>
      <c r="D13" s="35">
        <v>-11.45</v>
      </c>
      <c r="E13" s="39" t="s">
        <v>17</v>
      </c>
    </row>
    <row r="14" spans="1:1024" ht="27.2" x14ac:dyDescent="0.25">
      <c r="A14" s="15" t="s">
        <v>100</v>
      </c>
      <c r="B14" s="18" t="s">
        <v>101</v>
      </c>
      <c r="C14" s="35">
        <v>561</v>
      </c>
      <c r="D14" s="35">
        <v>217.76</v>
      </c>
      <c r="E14" s="14">
        <f t="shared" si="0"/>
        <v>38.816399286987519</v>
      </c>
    </row>
    <row r="15" spans="1:1024" x14ac:dyDescent="0.25">
      <c r="A15" s="15" t="s">
        <v>102</v>
      </c>
      <c r="B15" s="16" t="s">
        <v>103</v>
      </c>
      <c r="C15" s="35">
        <v>444</v>
      </c>
      <c r="D15" s="35">
        <v>61.45</v>
      </c>
      <c r="E15" s="14">
        <f t="shared" si="0"/>
        <v>13.84009009009009</v>
      </c>
    </row>
    <row r="16" spans="1:1024" x14ac:dyDescent="0.25">
      <c r="A16" s="17" t="s">
        <v>104</v>
      </c>
      <c r="B16" s="19" t="s">
        <v>105</v>
      </c>
      <c r="C16" s="35">
        <v>174</v>
      </c>
      <c r="D16" s="35">
        <v>322.12</v>
      </c>
      <c r="E16" s="14">
        <f t="shared" si="0"/>
        <v>185.12643678160921</v>
      </c>
    </row>
    <row r="17" spans="1:1024" x14ac:dyDescent="0.25">
      <c r="A17" s="17" t="s">
        <v>106</v>
      </c>
      <c r="B17" s="19" t="s">
        <v>107</v>
      </c>
      <c r="C17" s="35">
        <v>0</v>
      </c>
      <c r="D17" s="35">
        <v>27.97</v>
      </c>
      <c r="E17" s="39" t="s">
        <v>17</v>
      </c>
    </row>
    <row r="18" spans="1:1024" ht="27.2" x14ac:dyDescent="0.25">
      <c r="A18" s="17" t="s">
        <v>134</v>
      </c>
      <c r="B18" s="19" t="s">
        <v>108</v>
      </c>
      <c r="C18" s="35">
        <v>15506.15</v>
      </c>
      <c r="D18" s="35">
        <v>7793.41</v>
      </c>
      <c r="E18" s="14">
        <f t="shared" si="0"/>
        <v>50.260122596518151</v>
      </c>
    </row>
    <row r="19" spans="1:1024" x14ac:dyDescent="0.25">
      <c r="A19" s="17" t="s">
        <v>109</v>
      </c>
      <c r="B19" s="19" t="s">
        <v>110</v>
      </c>
      <c r="C19" s="36">
        <v>0</v>
      </c>
      <c r="D19" s="35">
        <v>5.65</v>
      </c>
      <c r="E19" s="39" t="s">
        <v>17</v>
      </c>
    </row>
    <row r="20" spans="1:1024" x14ac:dyDescent="0.25">
      <c r="A20" s="17" t="s">
        <v>111</v>
      </c>
      <c r="B20" s="19" t="s">
        <v>112</v>
      </c>
      <c r="C20" s="36">
        <v>210</v>
      </c>
      <c r="D20" s="36">
        <v>244.55</v>
      </c>
      <c r="E20" s="14">
        <f t="shared" si="0"/>
        <v>116.45238095238095</v>
      </c>
    </row>
    <row r="21" spans="1:1024" x14ac:dyDescent="0.25">
      <c r="A21" s="17" t="s">
        <v>113</v>
      </c>
      <c r="B21" s="19" t="s">
        <v>114</v>
      </c>
      <c r="C21" s="36">
        <v>0</v>
      </c>
      <c r="D21" s="36">
        <v>0</v>
      </c>
      <c r="E21" s="39" t="s">
        <v>17</v>
      </c>
    </row>
    <row r="22" spans="1:1024" x14ac:dyDescent="0.25">
      <c r="A22" s="17" t="s">
        <v>115</v>
      </c>
      <c r="B22" s="19" t="s">
        <v>116</v>
      </c>
      <c r="C22" s="36">
        <v>227</v>
      </c>
      <c r="D22" s="35">
        <v>207.97</v>
      </c>
      <c r="E22" s="14">
        <f t="shared" ref="E22:E32" si="1">D22/C22*100</f>
        <v>91.616740088105729</v>
      </c>
    </row>
    <row r="23" spans="1:1024" x14ac:dyDescent="0.25">
      <c r="A23" s="17" t="s">
        <v>136</v>
      </c>
      <c r="B23" s="19" t="s">
        <v>137</v>
      </c>
      <c r="C23" s="36">
        <v>0</v>
      </c>
      <c r="D23" s="35">
        <v>-12.43</v>
      </c>
      <c r="E23" s="39" t="s">
        <v>17</v>
      </c>
    </row>
    <row r="24" spans="1:1024" x14ac:dyDescent="0.25">
      <c r="A24" s="20" t="s">
        <v>117</v>
      </c>
      <c r="B24" s="21" t="s">
        <v>118</v>
      </c>
      <c r="C24" s="37">
        <f>C25+C30+C31</f>
        <v>576943.17999999993</v>
      </c>
      <c r="D24" s="37">
        <f>D25+D30+D31</f>
        <v>228503.81</v>
      </c>
      <c r="E24" s="11">
        <f t="shared" si="1"/>
        <v>39.605946984242024</v>
      </c>
    </row>
    <row r="25" spans="1:1024" s="32" customFormat="1" x14ac:dyDescent="0.25">
      <c r="A25" s="17" t="s">
        <v>119</v>
      </c>
      <c r="B25" s="19" t="s">
        <v>120</v>
      </c>
      <c r="C25" s="36">
        <f>C26+C27+C28+C29</f>
        <v>571311.87</v>
      </c>
      <c r="D25" s="36">
        <f>D26+D27+D28+D29</f>
        <v>222884.89</v>
      </c>
      <c r="E25" s="31">
        <f t="shared" si="1"/>
        <v>39.012823241358532</v>
      </c>
      <c r="AMH25" s="33"/>
      <c r="AMI25" s="33"/>
      <c r="AMJ25" s="33"/>
    </row>
    <row r="26" spans="1:1024" s="32" customFormat="1" x14ac:dyDescent="0.25">
      <c r="A26" s="17" t="s">
        <v>121</v>
      </c>
      <c r="B26" s="19" t="s">
        <v>122</v>
      </c>
      <c r="C26" s="36">
        <v>176434</v>
      </c>
      <c r="D26" s="36">
        <v>89098</v>
      </c>
      <c r="E26" s="31">
        <f t="shared" si="1"/>
        <v>50.499336862509494</v>
      </c>
      <c r="AMH26" s="33"/>
      <c r="AMI26" s="33"/>
      <c r="AMJ26" s="33"/>
    </row>
    <row r="27" spans="1:1024" s="32" customFormat="1" x14ac:dyDescent="0.25">
      <c r="A27" s="17" t="s">
        <v>123</v>
      </c>
      <c r="B27" s="19" t="s">
        <v>124</v>
      </c>
      <c r="C27" s="36">
        <v>159938.57</v>
      </c>
      <c r="D27" s="36">
        <v>5643.97</v>
      </c>
      <c r="E27" s="31">
        <f t="shared" si="1"/>
        <v>3.5288361025111077</v>
      </c>
      <c r="AMH27" s="33"/>
      <c r="AMI27" s="33"/>
      <c r="AMJ27" s="33"/>
    </row>
    <row r="28" spans="1:1024" s="32" customFormat="1" x14ac:dyDescent="0.25">
      <c r="A28" s="17" t="s">
        <v>125</v>
      </c>
      <c r="B28" s="19" t="s">
        <v>126</v>
      </c>
      <c r="C28" s="36">
        <v>223768.9</v>
      </c>
      <c r="D28" s="36">
        <v>123233.48</v>
      </c>
      <c r="E28" s="31">
        <f t="shared" si="1"/>
        <v>55.071763770568651</v>
      </c>
      <c r="AMH28" s="33"/>
      <c r="AMI28" s="33"/>
      <c r="AMJ28" s="33"/>
    </row>
    <row r="29" spans="1:1024" s="32" customFormat="1" x14ac:dyDescent="0.25">
      <c r="A29" s="17" t="s">
        <v>127</v>
      </c>
      <c r="B29" s="19" t="s">
        <v>128</v>
      </c>
      <c r="C29" s="36">
        <v>11170.4</v>
      </c>
      <c r="D29" s="36">
        <v>4909.4399999999996</v>
      </c>
      <c r="E29" s="31">
        <f t="shared" si="1"/>
        <v>43.950440449760073</v>
      </c>
      <c r="AMH29" s="33"/>
      <c r="AMI29" s="33"/>
      <c r="AMJ29" s="33"/>
    </row>
    <row r="30" spans="1:1024" s="32" customFormat="1" ht="42.8" customHeight="1" x14ac:dyDescent="0.25">
      <c r="A30" s="17" t="s">
        <v>129</v>
      </c>
      <c r="B30" s="19" t="s">
        <v>130</v>
      </c>
      <c r="C30" s="36">
        <v>7298.49</v>
      </c>
      <c r="D30" s="36">
        <v>7298.49</v>
      </c>
      <c r="E30" s="31">
        <f t="shared" si="1"/>
        <v>100</v>
      </c>
      <c r="AMH30" s="33"/>
      <c r="AMI30" s="33"/>
      <c r="AMJ30" s="33"/>
    </row>
    <row r="31" spans="1:1024" s="32" customFormat="1" ht="47.25" customHeight="1" x14ac:dyDescent="0.25">
      <c r="A31" s="17" t="s">
        <v>131</v>
      </c>
      <c r="B31" s="19" t="s">
        <v>132</v>
      </c>
      <c r="C31" s="36">
        <v>-1667.18</v>
      </c>
      <c r="D31" s="36">
        <v>-1679.57</v>
      </c>
      <c r="E31" s="31">
        <f t="shared" si="1"/>
        <v>100.74317110330017</v>
      </c>
      <c r="AMH31" s="33"/>
      <c r="AMI31" s="33"/>
      <c r="AMJ31" s="33"/>
    </row>
    <row r="32" spans="1:1024" ht="26.35" customHeight="1" x14ac:dyDescent="0.25">
      <c r="A32" s="43" t="s">
        <v>133</v>
      </c>
      <c r="B32" s="43"/>
      <c r="C32" s="34">
        <f>C9+C24</f>
        <v>791258.55999999994</v>
      </c>
      <c r="D32" s="34">
        <f>D9+D24</f>
        <v>322116.17</v>
      </c>
      <c r="E32" s="11">
        <f t="shared" si="1"/>
        <v>40.709344111234643</v>
      </c>
    </row>
    <row r="33" spans="1:1024" ht="4.5999999999999996" customHeight="1" x14ac:dyDescent="0.25">
      <c r="A33" s="26"/>
      <c r="B33" s="27"/>
      <c r="C33" s="28"/>
      <c r="D33" s="28"/>
      <c r="E33" s="29"/>
    </row>
    <row r="34" spans="1:1024" s="30" customFormat="1" ht="15.6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Шикова</cp:lastModifiedBy>
  <cp:revision>5</cp:revision>
  <cp:lastPrinted>2022-03-29T06:31:28Z</cp:lastPrinted>
  <dcterms:created xsi:type="dcterms:W3CDTF">2021-08-25T08:22:51Z</dcterms:created>
  <dcterms:modified xsi:type="dcterms:W3CDTF">2023-08-11T10:44:46Z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